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1" i="1"/>
  <c r="C17"/>
  <c r="C39"/>
  <c r="G72"/>
  <c r="H72"/>
  <c r="I72"/>
  <c r="J72"/>
  <c r="L72"/>
  <c r="F72"/>
  <c r="K72"/>
  <c r="M72"/>
  <c r="N72" l="1"/>
  <c r="C18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<sst xmlns="http://schemas.openxmlformats.org/spreadsheetml/2006/main" count="57" uniqueCount="55">
  <si>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</si>
  <si>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</si>
  <si>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</si>
  <si>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</si>
  <si>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</si>
  <si>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</si>
  <si>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</si>
  <si>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</si>
  <si>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</si>
  <si>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</si>
  <si>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</si>
  <si>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</si>
  <si>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</si>
  <si>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</si>
  <si>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</si>
  <si>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</si>
  <si>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</si>
  <si>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</si>
  <si>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</si>
  <si>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</si>
  <si>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</si>
  <si>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</si>
  <si>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</si>
  <si>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</si>
  <si>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</si>
  <si>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</si>
  <si>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</si>
  <si>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</si>
  <si>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</si>
  <si>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</si>
  <si>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</si>
  <si>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</si>
  <si>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</si>
  <si>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</si>
  <si>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</si>
  <si>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</si>
  <si>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</si>
  <si>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</si>
  <si>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</si>
  <si>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</si>
  <si>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</si>
  <si>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</si>
  <si>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</si>
  <si>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</si>
  <si>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</si>
  <si>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</si>
  <si>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>НОВЧАНА ПОМОЋ УГОВ.РАДНИКА ПОВРАЋАЈ</t>
  </si>
  <si>
    <t xml:space="preserve">ОСТАЛЕ ИСПЛАТЕ </t>
  </si>
  <si>
    <t>PHOENIX</t>
  </si>
  <si>
    <t>VEGA</t>
  </si>
  <si>
    <t>JP EPS</t>
  </si>
  <si>
    <t xml:space="preserve">ПЛАТЕ </t>
  </si>
  <si>
    <t>ADOC</t>
  </si>
  <si>
    <t>POŠTANSKI TROŠKOVI</t>
  </si>
  <si>
    <t>PANTOGRAF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</si>
</sst>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9"/>
  <sheetViews>
    <sheetView tabSelected="1" view="pageBreakPreview" zoomScale="80" zoomScaleNormal="80" zoomScaleSheetLayoutView="80" workbookViewId="0">
      <selection activeCell="M5" sqref="M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44139</v>
      </c>
      <c r="D1" s="13" t="s">
        <v>23</v>
      </c>
      <c r="E1" s="16" t="s">
        <v>13</v>
      </c>
      <c r="F1" s="16" t="s">
        <v>29</v>
      </c>
      <c r="G1" s="16" t="s">
        <v>43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49</v>
      </c>
      <c r="F2" s="6">
        <v>18147.8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1186445.74</v>
      </c>
      <c r="E3" s="23" t="s">
        <v>48</v>
      </c>
      <c r="F3" s="5">
        <v>108441.3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3153.15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30400</v>
      </c>
      <c r="E5" s="17" t="s">
        <v>50</v>
      </c>
      <c r="F5" s="5">
        <v>0</v>
      </c>
      <c r="G5" s="5">
        <v>0</v>
      </c>
      <c r="H5" s="5">
        <v>870445.97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1000188.22</v>
      </c>
      <c r="E6" s="17" t="s">
        <v>53</v>
      </c>
      <c r="F6" s="5">
        <v>0</v>
      </c>
      <c r="G6" s="5">
        <v>0</v>
      </c>
      <c r="H6" s="5">
        <v>0</v>
      </c>
      <c r="I6" s="5">
        <v>0</v>
      </c>
      <c r="J6" s="5">
        <v>250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54</v>
      </c>
      <c r="F7" s="5">
        <v>0</v>
      </c>
      <c r="G7" s="5">
        <v>0</v>
      </c>
      <c r="H7" s="5">
        <v>0</v>
      </c>
      <c r="I7" s="5">
        <v>0</v>
      </c>
      <c r="J7" s="5">
        <v>3900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44</v>
      </c>
      <c r="C8" s="8">
        <v>0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45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2217033.96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4150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1000188.22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212646.52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>
        <v>0</v>
      </c>
      <c r="J16" s="6">
        <v>0</v>
      </c>
      <c r="K16" s="6"/>
      <c r="L16" s="25">
        <v>0</v>
      </c>
      <c r="M16" s="6"/>
      <c r="N16" s="6"/>
    </row>
    <row r="17" spans="1:16">
      <c r="A17" s="34" t="s">
        <v>19</v>
      </c>
      <c r="B17" s="35"/>
      <c r="C17" s="11">
        <f>C13+C14+C15+C16</f>
        <v>1216984.74</v>
      </c>
      <c r="E17" s="17"/>
      <c r="F17" s="6"/>
      <c r="G17" s="6"/>
      <c r="H17" s="6"/>
      <c r="I17" s="6">
        <v>0</v>
      </c>
      <c r="J17" s="6">
        <v>0</v>
      </c>
      <c r="K17" s="6"/>
      <c r="L17" s="6">
        <v>0</v>
      </c>
      <c r="M17" s="6"/>
      <c r="N17" s="6"/>
    </row>
    <row r="18" spans="1:16">
      <c r="A18" s="36" t="s">
        <v>20</v>
      </c>
      <c r="B18" s="37"/>
      <c r="C18" s="11">
        <f>C11-C17</f>
        <v>1000049.22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 ht="18.75">
      <c r="A19" s="38" t="s">
        <v>21</v>
      </c>
      <c r="B19" s="38"/>
      <c r="C19" s="8"/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1</v>
      </c>
      <c r="B20" s="2" t="s">
        <v>51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2</v>
      </c>
      <c r="B21" s="2" t="s">
        <v>40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3</v>
      </c>
      <c r="B22" s="2" t="s">
        <v>4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4</v>
      </c>
      <c r="B23" s="2" t="s">
        <v>41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5</v>
      </c>
      <c r="B24" s="2" t="s">
        <v>6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6</v>
      </c>
      <c r="B25" s="2" t="s">
        <v>33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/>
      <c r="M25" s="5">
        <v>0</v>
      </c>
      <c r="N25" s="5"/>
    </row>
    <row r="26" spans="1:16">
      <c r="A26" s="2">
        <v>7</v>
      </c>
      <c r="B26" s="2" t="s">
        <v>7</v>
      </c>
      <c r="C26" s="8">
        <v>4150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/>
      <c r="N26" s="5"/>
    </row>
    <row r="27" spans="1:16" ht="18.75" customHeight="1">
      <c r="A27" s="27"/>
      <c r="B27" s="27"/>
      <c r="C27" s="27"/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>
      <c r="A28" s="4">
        <v>8</v>
      </c>
      <c r="B28" s="4" t="s">
        <v>42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</row>
    <row r="29" spans="1:16">
      <c r="A29" s="4">
        <v>9</v>
      </c>
      <c r="B29" s="4" t="s">
        <v>28</v>
      </c>
      <c r="C29" s="8">
        <v>129742.25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10</v>
      </c>
      <c r="B30" s="4" t="s">
        <v>31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11</v>
      </c>
      <c r="B31" s="4" t="s">
        <v>35</v>
      </c>
      <c r="C31" s="8">
        <v>870445.97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12</v>
      </c>
      <c r="B32" s="12" t="s">
        <v>8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13</v>
      </c>
      <c r="B33" s="12" t="s">
        <v>46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 ht="18.75" customHeight="1">
      <c r="A34" s="4">
        <v>14</v>
      </c>
      <c r="B34" s="12" t="s">
        <v>45</v>
      </c>
      <c r="C34" s="8">
        <v>212646.52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15</v>
      </c>
      <c r="B35" s="4" t="s">
        <v>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16</v>
      </c>
      <c r="B36" s="4" t="s">
        <v>10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17</v>
      </c>
      <c r="B37" s="4" t="s">
        <v>11</v>
      </c>
      <c r="C37" s="8">
        <v>0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 ht="17.25" customHeight="1">
      <c r="A38" s="4">
        <v>18</v>
      </c>
      <c r="B38" s="4" t="s">
        <v>12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A39" s="28" t="s">
        <v>22</v>
      </c>
      <c r="B39" s="28"/>
      <c r="C39" s="9">
        <f>SUM(C20:C26,C28:C38)</f>
        <v>1216984.74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18"/>
      <c r="N65" s="18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 t="s">
        <v>24</v>
      </c>
      <c r="F72" s="18">
        <f t="shared" ref="F72:M72" si="0">SUM(F2:F71)</f>
        <v>129742.25</v>
      </c>
      <c r="G72" s="18">
        <f t="shared" si="0"/>
        <v>0</v>
      </c>
      <c r="H72" s="18">
        <f t="shared" si="0"/>
        <v>870445.97</v>
      </c>
      <c r="I72" s="18">
        <f t="shared" si="0"/>
        <v>0</v>
      </c>
      <c r="J72" s="5">
        <f t="shared" si="0"/>
        <v>4150</v>
      </c>
      <c r="K72" s="5">
        <f t="shared" si="0"/>
        <v>0</v>
      </c>
      <c r="L72" s="25">
        <f t="shared" si="0"/>
        <v>0</v>
      </c>
      <c r="M72" s="5">
        <f t="shared" si="0"/>
        <v>0</v>
      </c>
      <c r="N72" s="5">
        <f>F72+G72+H72+I72+J72+K72+L72+M72</f>
        <v>1004338.22</v>
      </c>
      <c r="O72" s="15"/>
      <c r="P72" s="15"/>
    </row>
    <row r="73" spans="5:16">
      <c r="O73" s="15"/>
      <c r="P73" s="15"/>
    </row>
    <row r="74" spans="5:16">
      <c r="K74" s="6"/>
      <c r="O74" s="15"/>
      <c r="P74" s="15"/>
    </row>
    <row r="75" spans="5:16">
      <c r="O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4"/>
      <c r="N76" s="14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</sheetData>
  <mergeCells count="8">
    <mergeCell ref="A27:C27"/>
    <mergeCell ref="A39:B39"/>
    <mergeCell ref="A2:B2"/>
    <mergeCell ref="A11:B11"/>
    <mergeCell ref="A12:B12"/>
    <mergeCell ref="A17:B17"/>
    <mergeCell ref="A18:B18"/>
    <mergeCell ref="A19:B19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9"/>
    <dataValidation allowBlank="1" showInputMessage="1" showErrorMessage="1" promptTitle="Салдо" prompt="Укупни приливи- Укупно извршена плаћања" sqref="C18"/>
    <dataValidation allowBlank="1" showInputMessage="1" showErrorMessage="1" promptTitle="Извршена плаћања" prompt="Укуно извршена плаћања установе" sqref="C17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2020-11-05T07:01:20Z</dcterms:modified>
</cp:coreProperties>
</file>